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etens JC\Desktop\4TBX202U_Thermo\Carnot\"/>
    </mc:Choice>
  </mc:AlternateContent>
  <bookViews>
    <workbookView xWindow="0" yWindow="0" windowWidth="25600" windowHeight="11087"/>
  </bookViews>
  <sheets>
    <sheet name="Appl. Num. (Cycle de Carnot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  <c r="B7" i="1" l="1"/>
  <c r="E20" i="1"/>
  <c r="F20" i="1" s="1"/>
  <c r="E22" i="1"/>
  <c r="F22" i="1" s="1"/>
  <c r="D26" i="1"/>
  <c r="B9" i="1" l="1"/>
  <c r="E19" i="1" s="1"/>
  <c r="B15" i="1"/>
  <c r="B16" i="1" s="1"/>
  <c r="B12" i="1" l="1"/>
  <c r="B13" i="1" s="1"/>
  <c r="D19" i="1"/>
  <c r="I19" i="1" s="1"/>
  <c r="B10" i="1"/>
  <c r="E21" i="1" l="1"/>
  <c r="D21" i="1" s="1"/>
  <c r="F19" i="1"/>
  <c r="E23" i="1" l="1"/>
  <c r="I23" i="1" s="1"/>
  <c r="D25" i="1" s="1"/>
  <c r="I21" i="1"/>
  <c r="F21" i="1"/>
  <c r="D23" i="1"/>
  <c r="F23" i="1" l="1"/>
</calcChain>
</file>

<file path=xl/sharedStrings.xml><?xml version="1.0" encoding="utf-8"?>
<sst xmlns="http://schemas.openxmlformats.org/spreadsheetml/2006/main" count="74" uniqueCount="59">
  <si>
    <t>TH</t>
  </si>
  <si>
    <t>TL</t>
  </si>
  <si>
    <t>PA</t>
  </si>
  <si>
    <t>mole</t>
  </si>
  <si>
    <t>n</t>
  </si>
  <si>
    <t>VA</t>
  </si>
  <si>
    <t>R</t>
  </si>
  <si>
    <t>J/mol/K</t>
  </si>
  <si>
    <t>m3</t>
  </si>
  <si>
    <t>VB</t>
  </si>
  <si>
    <t>PB</t>
  </si>
  <si>
    <t>Pa</t>
  </si>
  <si>
    <t>VC</t>
  </si>
  <si>
    <t>gamma</t>
  </si>
  <si>
    <t>PC</t>
  </si>
  <si>
    <t>VD</t>
  </si>
  <si>
    <t>PD</t>
  </si>
  <si>
    <t>AB</t>
  </si>
  <si>
    <t>BC</t>
  </si>
  <si>
    <t>CD</t>
  </si>
  <si>
    <t>DA</t>
  </si>
  <si>
    <t>isotherme</t>
  </si>
  <si>
    <t>adiabatique</t>
  </si>
  <si>
    <t>Total</t>
  </si>
  <si>
    <t>Cv</t>
  </si>
  <si>
    <t>1-TL/TH</t>
  </si>
  <si>
    <t>détente</t>
  </si>
  <si>
    <t>compression</t>
  </si>
  <si>
    <t>J</t>
  </si>
  <si>
    <t>Q (J)</t>
  </si>
  <si>
    <t>W (J)</t>
  </si>
  <si>
    <t>delta U (J)</t>
  </si>
  <si>
    <t>Rendement =</t>
  </si>
  <si>
    <t>Celcius</t>
  </si>
  <si>
    <t>Kelvin</t>
  </si>
  <si>
    <t>Remarques</t>
  </si>
  <si>
    <t>donnée numérique</t>
  </si>
  <si>
    <t>donnée : VB = 2.VA</t>
  </si>
  <si>
    <t>QL = Q_CD =</t>
  </si>
  <si>
    <t>QH = Q_AB =</t>
  </si>
  <si>
    <t>Wext =</t>
  </si>
  <si>
    <t>Transformation</t>
  </si>
  <si>
    <t>W_AB = -n.R.TH.ln(VB/VA)</t>
  </si>
  <si>
    <t>W_BC = delta_U_BC = n.Cv.(TL-TH)</t>
  </si>
  <si>
    <t>W_CD = -n.R.TL.ln(VD/VC)</t>
  </si>
  <si>
    <t>W_DA = delta_U_DA = n.Cv.(TH-TL)</t>
  </si>
  <si>
    <t>Q_AB = -W_AB</t>
  </si>
  <si>
    <t>Q_CD = -W_CD</t>
  </si>
  <si>
    <t>VA = n.R.TH/PA</t>
  </si>
  <si>
    <t>PB = PA.VA/VB</t>
  </si>
  <si>
    <t>VC = VB.(TH/TL)^(1/(gamma-1))</t>
  </si>
  <si>
    <t>PC = n.R.TL/VC</t>
  </si>
  <si>
    <t>VD = VA.(TH/TL)^(1/(gamma-1))</t>
  </si>
  <si>
    <t>PD = n.R.TL/VD</t>
  </si>
  <si>
    <t>isotherme =&gt; delta_U_AB = 0</t>
  </si>
  <si>
    <t>isotherme =&gt; delta_U_CD = 0</t>
  </si>
  <si>
    <t>adiabatique =&gt; Q_BC = 0</t>
  </si>
  <si>
    <t>adiabatique =&gt; Q_DA = 0</t>
  </si>
  <si>
    <r>
      <rPr>
        <b/>
        <sz val="16"/>
        <color rgb="FF00B050"/>
        <rFont val="Calibri"/>
        <family val="2"/>
        <scheme val="minor"/>
      </rPr>
      <t>Wext</t>
    </r>
    <r>
      <rPr>
        <b/>
        <sz val="16"/>
        <color rgb="FF7030A0"/>
        <rFont val="Calibri"/>
        <family val="2"/>
        <scheme val="minor"/>
      </rPr>
      <t xml:space="preserve"> / </t>
    </r>
    <r>
      <rPr>
        <b/>
        <sz val="16"/>
        <color rgb="FFFF0000"/>
        <rFont val="Calibri"/>
        <family val="2"/>
        <scheme val="minor"/>
      </rPr>
      <t>QH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</si>
</sst>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" fontId="1" fillId="0" borderId="1" xfId="0" applyNumberFormat="1" applyFont="1" applyBorder="1" applyAlignment="1">
      <alignment horizontal="center"/>
    </xf>
    <xf numFmtId="11" fontId="1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4" fillId="0" borderId="0" xfId="0" applyFont="1"/>
    <xf numFmtId="1" fontId="4" fillId="0" borderId="0" xfId="0" applyNumberFormat="1" applyFont="1"/>
    <xf numFmtId="1" fontId="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7" fillId="0" borderId="1" xfId="0" applyFont="1" applyBorder="1"/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1" xfId="0" applyNumberFormat="1" applyFont="1" applyBorder="1" applyAlignment="1">
      <alignment horizontal="center"/>
    </xf>
    <xf numFmtId="0" fontId="12" fillId="0" borderId="1" xfId="0" applyFont="1" applyBorder="1"/>
    <xf numFmtId="2" fontId="1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4" sqref="B4"/>
    </sheetView>
  </sheetViews>
  <sheetFormatPr baseColWidth="10" defaultRowHeight="18" x14ac:dyDescent="0.6"/>
  <cols>
    <col min="1" max="1" width="10.8203125" style="1"/>
    <col min="2" max="2" width="19.1171875" style="1" customWidth="1"/>
    <col min="3" max="3" width="14.41015625" style="1" customWidth="1"/>
    <col min="4" max="7" width="10.8203125" style="1"/>
    <col min="8" max="8" width="14" style="1" customWidth="1"/>
    <col min="9" max="9" width="8.703125" style="1" customWidth="1"/>
    <col min="10" max="10" width="5.05859375" style="1" customWidth="1"/>
    <col min="11" max="12" width="10.8203125" style="1"/>
    <col min="13" max="13" width="17.46875" style="1" customWidth="1"/>
    <col min="14" max="16384" width="10.8203125" style="1"/>
  </cols>
  <sheetData>
    <row r="1" spans="1:11" x14ac:dyDescent="0.6">
      <c r="A1" s="4"/>
      <c r="B1" s="3" t="s">
        <v>33</v>
      </c>
      <c r="C1" s="3" t="s">
        <v>34</v>
      </c>
      <c r="E1" s="25" t="s">
        <v>6</v>
      </c>
      <c r="F1" s="1">
        <v>8.3143999999999991</v>
      </c>
      <c r="G1" s="1" t="s">
        <v>7</v>
      </c>
    </row>
    <row r="2" spans="1:11" x14ac:dyDescent="0.6">
      <c r="A2" s="9" t="s">
        <v>0</v>
      </c>
      <c r="B2" s="23">
        <v>300</v>
      </c>
      <c r="C2" s="10">
        <f>B2+273</f>
        <v>573</v>
      </c>
      <c r="E2" s="25" t="s">
        <v>13</v>
      </c>
      <c r="F2" s="1">
        <v>1.4</v>
      </c>
    </row>
    <row r="3" spans="1:11" x14ac:dyDescent="0.6">
      <c r="A3" s="8" t="s">
        <v>1</v>
      </c>
      <c r="B3" s="24">
        <v>20</v>
      </c>
      <c r="C3" s="11">
        <f>B3+273</f>
        <v>293</v>
      </c>
      <c r="E3" s="25" t="s">
        <v>24</v>
      </c>
      <c r="F3" s="1">
        <v>20.8</v>
      </c>
      <c r="G3" s="1" t="s">
        <v>7</v>
      </c>
      <c r="K3" s="25" t="s">
        <v>35</v>
      </c>
    </row>
    <row r="5" spans="1:11" x14ac:dyDescent="0.6">
      <c r="A5" s="4" t="s">
        <v>4</v>
      </c>
      <c r="B5" s="5">
        <v>0.2</v>
      </c>
      <c r="C5" s="5" t="s">
        <v>3</v>
      </c>
      <c r="K5" s="26" t="s">
        <v>36</v>
      </c>
    </row>
    <row r="6" spans="1:11" x14ac:dyDescent="0.6">
      <c r="A6" s="4" t="s">
        <v>2</v>
      </c>
      <c r="B6" s="5">
        <v>1000000</v>
      </c>
      <c r="C6" s="5" t="s">
        <v>11</v>
      </c>
      <c r="K6" s="26" t="s">
        <v>36</v>
      </c>
    </row>
    <row r="7" spans="1:11" x14ac:dyDescent="0.6">
      <c r="A7" s="4" t="s">
        <v>5</v>
      </c>
      <c r="B7" s="2">
        <f>B5*F1*C2/B6</f>
        <v>9.5283024000000001E-4</v>
      </c>
      <c r="C7" s="2" t="s">
        <v>8</v>
      </c>
      <c r="K7" s="1" t="s">
        <v>48</v>
      </c>
    </row>
    <row r="8" spans="1:11" x14ac:dyDescent="0.6">
      <c r="A8" s="4"/>
      <c r="B8" s="7"/>
      <c r="C8" s="2"/>
    </row>
    <row r="9" spans="1:11" x14ac:dyDescent="0.6">
      <c r="A9" s="4" t="s">
        <v>9</v>
      </c>
      <c r="B9" s="5">
        <f>2*B7</f>
        <v>1.90566048E-3</v>
      </c>
      <c r="C9" s="5" t="s">
        <v>8</v>
      </c>
      <c r="K9" s="26" t="s">
        <v>37</v>
      </c>
    </row>
    <row r="10" spans="1:11" x14ac:dyDescent="0.6">
      <c r="A10" s="4" t="s">
        <v>10</v>
      </c>
      <c r="B10" s="2">
        <f>B6*B7/B9</f>
        <v>500000</v>
      </c>
      <c r="C10" s="2" t="s">
        <v>11</v>
      </c>
      <c r="K10" s="1" t="s">
        <v>49</v>
      </c>
    </row>
    <row r="11" spans="1:11" x14ac:dyDescent="0.6">
      <c r="A11" s="4"/>
      <c r="B11" s="2"/>
      <c r="C11" s="2"/>
    </row>
    <row r="12" spans="1:11" x14ac:dyDescent="0.6">
      <c r="A12" s="4" t="s">
        <v>12</v>
      </c>
      <c r="B12" s="2">
        <f>B9*POWER(C2/C3,1/(F2-1))</f>
        <v>1.0192084874894815E-2</v>
      </c>
      <c r="C12" s="2" t="s">
        <v>8</v>
      </c>
      <c r="K12" s="1" t="s">
        <v>50</v>
      </c>
    </row>
    <row r="13" spans="1:11" x14ac:dyDescent="0.6">
      <c r="A13" s="4" t="s">
        <v>14</v>
      </c>
      <c r="B13" s="2">
        <f>B5*F1*C3/B12</f>
        <v>47804.13879795406</v>
      </c>
      <c r="C13" s="2" t="s">
        <v>11</v>
      </c>
      <c r="K13" s="1" t="s">
        <v>51</v>
      </c>
    </row>
    <row r="14" spans="1:11" x14ac:dyDescent="0.6">
      <c r="A14" s="4"/>
      <c r="B14" s="2"/>
      <c r="C14" s="2"/>
    </row>
    <row r="15" spans="1:11" x14ac:dyDescent="0.6">
      <c r="A15" s="4" t="s">
        <v>15</v>
      </c>
      <c r="B15" s="2">
        <f>B7*POWER(C2/C3,1/(F2-1))</f>
        <v>5.0960424374474076E-3</v>
      </c>
      <c r="C15" s="2" t="s">
        <v>8</v>
      </c>
      <c r="K15" s="1" t="s">
        <v>52</v>
      </c>
    </row>
    <row r="16" spans="1:11" x14ac:dyDescent="0.6">
      <c r="A16" s="4" t="s">
        <v>16</v>
      </c>
      <c r="B16" s="2">
        <f>B5*F1*C3/B15</f>
        <v>95608.277595908119</v>
      </c>
      <c r="C16" s="2" t="s">
        <v>11</v>
      </c>
      <c r="K16" s="1" t="s">
        <v>53</v>
      </c>
    </row>
    <row r="18" spans="1:16" x14ac:dyDescent="0.6">
      <c r="A18" s="2"/>
      <c r="B18" s="30" t="s">
        <v>41</v>
      </c>
      <c r="C18" s="31"/>
      <c r="D18" s="3" t="s">
        <v>29</v>
      </c>
      <c r="E18" s="3" t="s">
        <v>30</v>
      </c>
      <c r="F18" s="3" t="s">
        <v>31</v>
      </c>
    </row>
    <row r="19" spans="1:16" x14ac:dyDescent="0.6">
      <c r="A19" s="4" t="s">
        <v>17</v>
      </c>
      <c r="B19" s="5" t="s">
        <v>26</v>
      </c>
      <c r="C19" s="5" t="s">
        <v>21</v>
      </c>
      <c r="D19" s="16">
        <f>-E19</f>
        <v>660.45159440825603</v>
      </c>
      <c r="E19" s="27">
        <f>-B5*F1*C2*LN(B9/B7)</f>
        <v>-660.45159440825603</v>
      </c>
      <c r="F19" s="6">
        <f>D19+E19</f>
        <v>0</v>
      </c>
      <c r="H19" s="12" t="s">
        <v>39</v>
      </c>
      <c r="I19" s="13">
        <f>D19</f>
        <v>660.45159440825603</v>
      </c>
      <c r="J19" s="12" t="s">
        <v>28</v>
      </c>
      <c r="K19" s="25" t="s">
        <v>42</v>
      </c>
      <c r="N19" s="1" t="s">
        <v>46</v>
      </c>
      <c r="P19" s="1" t="s">
        <v>54</v>
      </c>
    </row>
    <row r="20" spans="1:16" x14ac:dyDescent="0.6">
      <c r="A20" s="4" t="s">
        <v>18</v>
      </c>
      <c r="B20" s="5" t="s">
        <v>26</v>
      </c>
      <c r="C20" s="5" t="s">
        <v>22</v>
      </c>
      <c r="D20" s="6">
        <v>0</v>
      </c>
      <c r="E20" s="27">
        <f>B5*F3*(C3-C2)</f>
        <v>-1164.8</v>
      </c>
      <c r="F20" s="6">
        <f t="shared" ref="F20:F23" si="0">D20+E20</f>
        <v>-1164.8</v>
      </c>
      <c r="K20" s="25" t="s">
        <v>43</v>
      </c>
      <c r="P20" s="1" t="s">
        <v>56</v>
      </c>
    </row>
    <row r="21" spans="1:16" x14ac:dyDescent="0.6">
      <c r="A21" s="4" t="s">
        <v>19</v>
      </c>
      <c r="B21" s="5" t="s">
        <v>27</v>
      </c>
      <c r="C21" s="5" t="s">
        <v>21</v>
      </c>
      <c r="D21" s="17">
        <f>-E21</f>
        <v>-337.71783099758989</v>
      </c>
      <c r="E21" s="27">
        <f>-B5*F1*C3*LN(B15/B12)</f>
        <v>337.71783099758989</v>
      </c>
      <c r="F21" s="6">
        <f t="shared" si="0"/>
        <v>0</v>
      </c>
      <c r="H21" s="14" t="s">
        <v>38</v>
      </c>
      <c r="I21" s="15">
        <f>D21</f>
        <v>-337.71783099758989</v>
      </c>
      <c r="J21" s="14" t="s">
        <v>28</v>
      </c>
      <c r="K21" s="25" t="s">
        <v>44</v>
      </c>
      <c r="N21" s="1" t="s">
        <v>47</v>
      </c>
      <c r="P21" s="1" t="s">
        <v>55</v>
      </c>
    </row>
    <row r="22" spans="1:16" x14ac:dyDescent="0.6">
      <c r="A22" s="4" t="s">
        <v>20</v>
      </c>
      <c r="B22" s="5" t="s">
        <v>27</v>
      </c>
      <c r="C22" s="5" t="s">
        <v>22</v>
      </c>
      <c r="D22" s="6">
        <v>0</v>
      </c>
      <c r="E22" s="27">
        <f>B5*F3*(C2-C3)</f>
        <v>1164.8</v>
      </c>
      <c r="F22" s="6">
        <f t="shared" si="0"/>
        <v>1164.8</v>
      </c>
      <c r="K22" s="25" t="s">
        <v>45</v>
      </c>
      <c r="P22" s="1" t="s">
        <v>57</v>
      </c>
    </row>
    <row r="23" spans="1:16" x14ac:dyDescent="0.6">
      <c r="A23" s="2"/>
      <c r="B23" s="2"/>
      <c r="C23" s="4" t="s">
        <v>23</v>
      </c>
      <c r="D23" s="27">
        <f>SUM(D19:D22)</f>
        <v>322.73376341066614</v>
      </c>
      <c r="E23" s="18">
        <f>SUM(E19:E22)</f>
        <v>-322.73376341066637</v>
      </c>
      <c r="F23" s="6">
        <f t="shared" si="0"/>
        <v>0</v>
      </c>
      <c r="H23" s="19" t="s">
        <v>40</v>
      </c>
      <c r="I23" s="20">
        <f>E23</f>
        <v>-322.73376341066637</v>
      </c>
      <c r="J23" s="19" t="s">
        <v>28</v>
      </c>
    </row>
    <row r="25" spans="1:16" ht="20.7" x14ac:dyDescent="0.7">
      <c r="B25" s="21" t="s">
        <v>32</v>
      </c>
      <c r="C25" s="21" t="s">
        <v>58</v>
      </c>
      <c r="D25" s="22">
        <f>ABS(I23/I19)</f>
        <v>0.48865619546247857</v>
      </c>
    </row>
    <row r="26" spans="1:16" ht="20.7" x14ac:dyDescent="0.7">
      <c r="B26" s="28" t="s">
        <v>32</v>
      </c>
      <c r="C26" s="28" t="s">
        <v>25</v>
      </c>
      <c r="D26" s="29">
        <f>1-C3/C2</f>
        <v>0.48865619546247818</v>
      </c>
    </row>
  </sheetData>
  <mergeCells count="1"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Appl. Num. (Cycle de Carnot)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Soetens JC</dc:creator>
  <cp:lastModifiedBy>Soetens JC</cp:lastModifiedBy>
  <dcterms:created xsi:type="dcterms:W3CDTF">2022-02-04T10:15:41Z</dcterms:created>
  <dcterms:modified xsi:type="dcterms:W3CDTF">2023-02-06T15:14:42Z</dcterms:modified>
</cp:coreProperties>
</file>